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<sst xmlns="http://schemas.openxmlformats.org/spreadsheetml/2006/main" count="367" uniqueCount="203">
  <si>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</si>
  <si>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</si>
  <si>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</si>
  <si>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</si>
  <si>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</si>
  <si>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</si>
  <si>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</si>
  <si>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</si>
  <si>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</si>
  <si>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</si>
  <si>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</si>
  <si>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</si>
  <si>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</si>
  <si>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</si>
  <si>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</si>
  <si>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</si>
  <si>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</si>
  <si>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</si>
  <si>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</si>
  <si>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</si>
  <si>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</si>
  <si>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</si>
  <si>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</si>
  <si>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</si>
  <si>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</si>
  <si>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</si>
  <si>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</si>
  <si>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</si>
  <si>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</si>
  <si>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</si>
  <si>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</si>
  <si>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</si>
  <si>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</si>
  <si>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</si>
  <si>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</si>
  <si>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</si>
  <si>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</si>
  <si>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</si>
  <si>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OGÓŁEM BRUTTO</t>
  </si>
  <si>
    <t>I.</t>
  </si>
  <si>
    <t>II.</t>
  </si>
  <si>
    <t>Razem rozdział I:</t>
  </si>
  <si>
    <t>Razem rozdział II:</t>
  </si>
  <si>
    <t>słownie:</t>
  </si>
  <si>
    <t>D-01.01.01</t>
  </si>
  <si>
    <t>m</t>
  </si>
  <si>
    <t>m3</t>
  </si>
  <si>
    <t>szt.</t>
  </si>
  <si>
    <t>kpl</t>
  </si>
  <si>
    <t>31.</t>
  </si>
  <si>
    <t>Roboty pomiarowe przy liniowych robotach ziemnych - wytyczenie trasy kanału</t>
  </si>
  <si>
    <t>Wykopy liniowe - dokop ręczny po koparce. Grunt kategorii I-II</t>
  </si>
  <si>
    <t>Wykopy liniowe - dokop ręczny po koparce. Grunt kategorii III-IV</t>
  </si>
  <si>
    <t>Zagęszczenie nasypów ubijakami mechanicznymi. Grunt sypki kategorii I-III (B.I.nr 8/96)</t>
  </si>
  <si>
    <t>Roboty ziemne wykonywane koparkami zgarniakowymi o pojemności 1,20 m3 z transportem urobku samochodami samowyładowczymi 5-10 t na odl.do 1 km.Grunt kat.I-II - dowóz piasku na zasypkę i obsypkę</t>
  </si>
  <si>
    <t xml:space="preserve">Podłoża i obsypki z dowiezionego piasku </t>
  </si>
  <si>
    <t>Rurociągi kanalizacyjne z rur litych kielichowych z PVC o średnicy nominalnej 200/5,9 mm. Bez dowozu wody do wykonania próby szczelności kanału</t>
  </si>
  <si>
    <t>Roboty pomiarowe przy liniowych robotach ziemnych - wytyczenie trasy przykanalika</t>
  </si>
  <si>
    <t>D-02.01.00</t>
  </si>
  <si>
    <t>D-03.01.00</t>
  </si>
  <si>
    <t>32.</t>
  </si>
  <si>
    <t>VAT 23 %</t>
  </si>
  <si>
    <t>Studzienki ściekowe uliczne betonowe o średnicy 500 mm z osadnikiem i syfonem - wpust krawężnikowo-jezdniowy</t>
  </si>
  <si>
    <t>Wykopy dołów poszukiwawczych o szerokości dna do 1,5 m i gł. do 1,5m. Grunt kategorii III</t>
  </si>
  <si>
    <t>Roboty pomiarowe przy liniowych robotach ziemnych - wytyczenie trasy istniejącego uzbrojenia</t>
  </si>
  <si>
    <t>Montaż konstrukcji podwieszeń kabli energetycznych i telekomunikacyjnych typ lekki. Element o rozpiętości 4,00 m</t>
  </si>
  <si>
    <t>Demontaż konstrukcji podwieszeń kabli energetycznych i telekomunikacyjnych typ lekki. Element o rozpiętości 4,00 m</t>
  </si>
  <si>
    <t>Wykopy szer. powyżej 1,0-2,0 m z zasypaniem, wykonywane w gruncie kat. I-II, o ścianach zabezpieczonych obudową płytową - typ boksowy, przy głębokości do 2,50 m</t>
  </si>
  <si>
    <t>Wykopy szer. powyżej 1,0-2,0 m z zasypaniem, wykonywane w gruncie kat. III, o ścianach zabezpieczonych obudową płytową - typ boksowy, przy głębokości do 2,50 m</t>
  </si>
  <si>
    <t xml:space="preserve">Wykopy szer. powyżej 1,0-2,0 m z załadunkiem na samochody 10-15t wykonywane w gruncie kat. I-II, 
o ścianach zabezpieczonych obudową płytową - typ boksowy, przy głębokości do 2,50 m - analogia
</t>
  </si>
  <si>
    <t xml:space="preserve">Wykopy szer. powyżej 1,0-2,0 m z załadunkiem na samochody 10-15t,wykonywane w gruncie kat. III, 
o ścianach zabezpieczonych obudową płytową - typ boksowy, przy głębokości do 2,50 m - analogia
</t>
  </si>
  <si>
    <t xml:space="preserve">Nakłady uzup.do tablic za każdy rozpoczęty 1km odl.transportu ponad 1km samochodami samowył.10-15t, przy przewozie po drogach o nawierz. utwardzonej. Grunt I-IV - 2km </t>
  </si>
  <si>
    <t>Roboty ziemne wykonywane koparkami zgarniakowymi o pojemności 1,20 m3 z transportem urobku samochodami samowyładowczymi 5-10 t na odl.do 1 km.Grunt kat.I-II - dowóz piasku na podsypki i obsypki kanałów</t>
  </si>
  <si>
    <t>Nakłady uzup.do tablic za każdy rozpoczęty 1km odl.transportu ponad 1km samochodami samowył. 5-10t, przy przewozie po drogach o nawierzch. utwardzonej. Grunt I-IV - dalsze 4km</t>
  </si>
  <si>
    <t>Wykopy szerokości 0,90-1,0 m z zasypaniem, wyko-nywane w gruncie kat. I-II, o ścianach zabezpieczonych obudową płytową - typ boksowy, przy głębokości do 2,50 m</t>
  </si>
  <si>
    <t>Wykopy szerokości 0,90-1,0 m z zasypaniem, wyko-nywane w gruncie kat. III, o ścianach zabezpieczonych obudową płytową - typ boksowy,  przy głębokości do 2,50 m</t>
  </si>
  <si>
    <t>Roboty ziemne wykonywane koparkami podsiębiernymi o poj. łyżki 0,15 m3 z transportem urobku samochodami samowyładowczymi do 5 t na odl. do 1 km. Grunt kat. I-II</t>
  </si>
  <si>
    <t>Roboty ziemne wykonywane koparkami podsiębiernymi o poj. łyżki 0,15 m3 z transportem urobku samochodami samowyładowczymi do 5 t na odl. do 1 km. Grunt kat.III</t>
  </si>
  <si>
    <t xml:space="preserve">Nakłady uzup. do tablic za każdy rozpoczęty 1km odl. transportu ponad 1km samochodami samowył. do 5t, przy przewozie po terenie lub drogach gruntowych. Grunt I-IV - dalsze 2km </t>
  </si>
  <si>
    <t xml:space="preserve">Nakłady uzup. do tablic za każdy rozpoczęty 1km odl. transportu ponad 1km samochodami samowył. 5-10t, przy przewozie po drogach o nawierzch. utwardzonej. Grunt I-IV - 4km </t>
  </si>
  <si>
    <t>36.</t>
  </si>
  <si>
    <t>35.</t>
  </si>
  <si>
    <t>34.</t>
  </si>
  <si>
    <t>33.</t>
  </si>
  <si>
    <t>Kanały deszczowe z rur kielichowych PP o średnicy 300 mm klasy SN8</t>
  </si>
  <si>
    <t>studnia</t>
  </si>
  <si>
    <t>Próba szczelności kanałów rurowych o średnicy nominalnej 300 mm. Dowóz wody samochodem beczkowozem 4 t</t>
  </si>
  <si>
    <t xml:space="preserve">Budowa chodnika wraz z kanalizacją deszczową i przebudową zjazdów </t>
  </si>
  <si>
    <t>na odcinku Jaroszewice Rychwalskie - Rychwał ul. Grodziecka</t>
  </si>
  <si>
    <t>droga wojewódzka nr 443 Jarocin - Tuliszków</t>
  </si>
  <si>
    <r>
      <t xml:space="preserve">OGÓŁEM NETTO BUDOWA KANALIZACJI DESZCZOWEJ </t>
    </r>
    <r>
      <rPr>
        <sz val="11"/>
        <rFont val="Times New Roman"/>
        <family val="1"/>
      </rPr>
      <t>(część A)</t>
    </r>
  </si>
  <si>
    <t>D-01.02.02</t>
  </si>
  <si>
    <t>m²</t>
  </si>
  <si>
    <t>D-01.02.04</t>
  </si>
  <si>
    <t>Cięcie piłą nawierzchni bitumicznych na głęb. 6-10 cm</t>
  </si>
  <si>
    <t>D-02.03.01</t>
  </si>
  <si>
    <t>m³</t>
  </si>
  <si>
    <t>III.</t>
  </si>
  <si>
    <t>D-04.01.01</t>
  </si>
  <si>
    <t xml:space="preserve">Koryto głęb. 36 cm pod zjazdy na posesje wykonywane mechanicznie w gruncie kat. III </t>
  </si>
  <si>
    <t>D-04.02.01</t>
  </si>
  <si>
    <t>D-04.06.01</t>
  </si>
  <si>
    <t>D-04.03.01</t>
  </si>
  <si>
    <t>Razem rozdział III:</t>
  </si>
  <si>
    <t>IV.</t>
  </si>
  <si>
    <t>D-05.03.11</t>
  </si>
  <si>
    <t>D-05.03.05</t>
  </si>
  <si>
    <t>D-05.03.23</t>
  </si>
  <si>
    <t>Zjazdy z kostki brukowej betonowej czerwonej grub. 8 cm na podsypce cementowo-piaskowej z wypełnieniem spoin piaskiem</t>
  </si>
  <si>
    <t>Razem rozdział IV:</t>
  </si>
  <si>
    <t>V.</t>
  </si>
  <si>
    <t>D-08.01.01b</t>
  </si>
  <si>
    <t>Krawężniki betonowe wystające o wym. 20x30 cm bez ław na podsypce cementowo-piaskowej</t>
  </si>
  <si>
    <t>D-08.05.06a</t>
  </si>
  <si>
    <t>Ścieki uliczne z trzech rzędów betonowej kostki brukowej na ławie betonowej z betonu C 12/15 grub. 29 cm</t>
  </si>
  <si>
    <t>D-08.03.01</t>
  </si>
  <si>
    <t>Obrzeża betonowe o wym.20x6 cm na podsypce piaskowej, spoiny wypełnione piaskiem</t>
  </si>
  <si>
    <t>Obrzeża betonowe o wym. 30x8 cm na podsypce cementowo-piaskowej, spoiny wypełnione zaprawą cementową - obramowanie zjazdów</t>
  </si>
  <si>
    <t>Razem rozdział V:</t>
  </si>
  <si>
    <t>VI.</t>
  </si>
  <si>
    <t>D-06.01.01</t>
  </si>
  <si>
    <t>Razem rozdział VI:</t>
  </si>
  <si>
    <t>VII.</t>
  </si>
  <si>
    <t>D-07.01.01</t>
  </si>
  <si>
    <t>D-07.02.01</t>
  </si>
  <si>
    <t>Ponowny montaż tablic i znaków drogowych zdemontowanych w celu przestawienia</t>
  </si>
  <si>
    <t>Razem rozdział VII:</t>
  </si>
  <si>
    <t xml:space="preserve">Powykonawcza inwentaryzacja geodezyjna </t>
  </si>
  <si>
    <t>B) BUDOWA CHODNIKÓW I PRZEBUDOWA ZJAZDÓW</t>
  </si>
  <si>
    <t>Roboty przygotowawcze, rozbiórkowe i ziemne</t>
  </si>
  <si>
    <t>Demontaż tablic i znaków drogowych do przestawienia</t>
  </si>
  <si>
    <t>Usunięcie warstwy humusu i darniny grub. 15 cm za pomocą spycharek wraz z wywozem i utylizacją</t>
  </si>
  <si>
    <t xml:space="preserve">Ręczne formowanie i zagęszczanie nasypów z gruntu kat. I-II z dowozem gruntu samochodami samowyładow. </t>
  </si>
  <si>
    <t>Inne roboty</t>
  </si>
  <si>
    <r>
      <t xml:space="preserve">OGÓŁEM NETTO BUDOWA CHODNIKA I PRZEBUDOWA ZJAZDÓW </t>
    </r>
    <r>
      <rPr>
        <sz val="11"/>
        <rFont val="Times New Roman"/>
        <family val="1"/>
      </rPr>
      <t>(część B)</t>
    </r>
  </si>
  <si>
    <r>
      <t xml:space="preserve">RAZEM NETTO </t>
    </r>
    <r>
      <rPr>
        <sz val="11"/>
        <rFont val="Times New Roman"/>
        <family val="1"/>
      </rPr>
      <t>(część A+B)</t>
    </r>
  </si>
  <si>
    <t>____________________________________</t>
  </si>
  <si>
    <t xml:space="preserve"> (podpis Wykonawcy)</t>
  </si>
  <si>
    <t>…………………………………...……………………………...………………………………</t>
  </si>
  <si>
    <t>Podbudowy</t>
  </si>
  <si>
    <t>Koryto głęb. 45 cm wykonywane mechanicznie w gruncie kat. III pod ściek i krawężnik</t>
  </si>
  <si>
    <t>Warstwy odcinające zagęszczane ręcznie o grubości 5 cm (ścieki i krawężniki)</t>
  </si>
  <si>
    <t>Warstwy odcinające zagęszczane ręcznie o grubości 10 cm (zjazdy do posesji i chodniki)</t>
  </si>
  <si>
    <t>Podbudowa z chudego betonu RM ≥ 6 MPa grub. 15 cm na zjazdach na posesje, pielęgnacja piaskiem i wodą</t>
  </si>
  <si>
    <t>Profilowanie i zagęszczanie podłoża wykonywane ręcznie w gruncie kat. II-IV pod warstwy konstrukcyjne poszerzenia, chodnika i zjazdów</t>
  </si>
  <si>
    <t>Oczyszczenie i skropienie emulsją asfaltową nawierzchni bitumicznej wzdłuż ścieków przykrawężnikowych w ilości 0,3 kg/m²</t>
  </si>
  <si>
    <t>Nawierzchnie</t>
  </si>
  <si>
    <t>Chodniki z kostki brukowej betonowej szarej grub. 6 cm na podsypce cementowo-piaskowej z wypełnieniem spoin piaskiem</t>
  </si>
  <si>
    <t>Warstwa ścieralna nawierzchni z betonu asfaltowego AC 11S grub. 4 cm  wzdłuż ścieków przykrawężnikowych oraz na zjeździe na posesję</t>
  </si>
  <si>
    <t>Elementy ulic</t>
  </si>
  <si>
    <t>Ława betonowa z oporem pod krawężniki betonowe z betonu C 12/15</t>
  </si>
  <si>
    <t>Ręczne plantowanie powierzchni gruntu rodzimego kat. I-III</t>
  </si>
  <si>
    <t>Roboty wykończeniowe</t>
  </si>
  <si>
    <t>Urządzenia bezpieczeństwa i oznakowanie</t>
  </si>
  <si>
    <t>Oznakowanie poziome farbą akrylową odblaskową – linie na skrzyżowaniach i przejścia dla pieszych malowane mechanicznie</t>
  </si>
  <si>
    <t>Montaż nowych słupków z rur stalowych ø 50 mm do nowych znaków zgodnie z proj. organizacji ruchu</t>
  </si>
  <si>
    <t>Montaż nowych znaków drogowych z folii 2 typu (znaki A-16) znaków zgodnie z proj. organizacji ruchu</t>
  </si>
  <si>
    <t>Montaż nowych znaków drogowych z folii 3 typu (znaki D-6) znaków zgodnie z proj. organizacji ruchu</t>
  </si>
  <si>
    <t>Humusowanie skarp z obsianiem przy grubości warstwy humusu do 5 cm wraz z rozsianiem nawozu, utrzymaniem    i pierwszym koszeniem</t>
  </si>
  <si>
    <t>TABELA ELEMENTÓW ROZLICZENIOWYCH - ETAP II</t>
  </si>
  <si>
    <t>Kanały główne grawitacyjne PP ø 500mm - 28,50m, ø 300mm - 134,10m,</t>
  </si>
  <si>
    <t>Zabezpieczenie kabla dzieloną osłoną rurową PS do kabli 110 PS /0660340/ 3szt.x1,5m=4,5m</t>
  </si>
  <si>
    <t>Mechaniczne rozebranie nawierzchni zjazdów z betonu o grubości 15 cm</t>
  </si>
  <si>
    <t>m2</t>
  </si>
  <si>
    <t>Mechaniczne rozebranie nawierzchni zjazdów z mas mineralno-bitumicznych o grubości 4 cm</t>
  </si>
  <si>
    <t>Rozbiórka przepustów pod zjazdami z rur o średnicy 30-40 cm</t>
  </si>
  <si>
    <t xml:space="preserve">Rozebranie ścianek czołowych przepustów z bloczków betonowych </t>
  </si>
  <si>
    <t>Wywiezienie gruzu z terenu rozbiórki przy ręcznym załadowaniu i wyładowaniu.Transport gruzu pojazdami samochodowymi na odl.1 km ciągnikiem kołowym z przyczepą</t>
  </si>
  <si>
    <t xml:space="preserve">Kanały deszczowe z rur kielichowych PP o średnicy 500 mm klasy SN8 </t>
  </si>
  <si>
    <t>Studnie rewizyjne o głębokości 1,51 m z kręgów beto-nowych BS o średnicy 1200 mm, w gotowym wykopie</t>
  </si>
  <si>
    <t>Studnie rewizyjne o głębokości 1,51 m z kręgów beto-nowych BS o średnicy 1000 mm, w gotowym wykopie</t>
  </si>
  <si>
    <t>Studnia osadnikowa o głębokości 1,70 m z kręgów betonowych BS o średnicy 1000 mm z kratę i osadnikiem z betonu C16/20 na wlocie w gotowym wykopie wg rys. nr 18</t>
  </si>
  <si>
    <t>Próba szczelności kanałów rurowych o średnicy nominalnej 500 mm. Dowóz wody samochodem beczkowozem 4 t</t>
  </si>
  <si>
    <t>Osadnik piasku o poj. 3 m3</t>
  </si>
  <si>
    <t>37.</t>
  </si>
  <si>
    <t>38.</t>
  </si>
  <si>
    <t>Rozbiórka mechaniczna konstrukcji betonowych o grubości powyżej 20 cm - ścianek czołowych przepustu</t>
  </si>
  <si>
    <t>t</t>
  </si>
  <si>
    <t>Rozbiórka rurociągu o średnicy 60 cm. Wydobycie rur mechanicznie</t>
  </si>
  <si>
    <t>Komora połączeniowa KP1 i KP2  o gł. 1,68m z kręgów betonowych BS o średnicy 1500mm w gotowym wykopie</t>
  </si>
  <si>
    <t>Wykonanie przepustu z rur żelbetowych o średnicy 600 mm / przedłużenie przepustu / na ławie żwirowej gr. 20cm</t>
  </si>
  <si>
    <t>Wykonanie przyczółków  wlotowego  i wylotowego przepustu z betonu klasy C-25/30</t>
  </si>
  <si>
    <t xml:space="preserve">Montaż barier ochronnych </t>
  </si>
  <si>
    <t>Umocnienia wylotu i wylotu przepustu z płyt żelbetowych pełnych o wym.100x50x5 cm, ułożenie płyt na podsypce z pospółki</t>
  </si>
  <si>
    <t>Umocnienie wylotu istniejącego saparatora oraz dna i skarp rowu przydrożenego płytami ażurowymi typu "krata" o wymiarach 90x60x10 cm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</si>
  <si>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</si>
  <si>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</si>
  <si>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</si>
  <si>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</si>
  <si>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</si>
  <si>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</si>
  <si>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</si>
  <si>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</si>
  <si>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</si>
  <si>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</si>
  <si>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</si>
  <si>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</si>
  <si>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Roboty pomiarowe przy liniowych robotach ziemnych (drogi) trasa dróg w terenie równinnym (wraz z ustawieniem tablic informacyjnych)</t>
  </si>
  <si>
    <t>Frezowanie nawierzchni bitumicznej o grub. 4 cm z wbudowaniem materiału z rozbiórki w pobocza na odl. do 3 km od miejsca frezowania – frezowanie w celu usunięcia nierówności nawierzchni na długości ścieku i wykonania szczelnego połączenia nawierzchni ze ściekiem</t>
  </si>
  <si>
    <t>D-06.04.01</t>
  </si>
  <si>
    <t>Oczyszczenie rowów z namułu grub. 40 cm z wyprofilowaniem dna i skarp</t>
  </si>
  <si>
    <t>Przykanaliki PVC ø 200mm - 3szt./6 m</t>
  </si>
  <si>
    <r>
      <t xml:space="preserve">A) BUDOWA KANALIZACJI DESZCZOWEJ </t>
    </r>
    <r>
      <rPr>
        <sz val="10"/>
        <rFont val="Times New Roman"/>
        <family val="1"/>
      </rPr>
      <t>(odcinek od studni D36 do studni D-20)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</si>
</sst>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0.00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4" fontId="5" fillId="0" borderId="15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0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showZeros="0" tabSelected="1" workbookViewId="0" topLeftCell="A100">
      <selection activeCell="C103" sqref="C103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44.28125" style="0" customWidth="1"/>
    <col min="4" max="4" width="7.140625" style="1" customWidth="1"/>
    <col min="5" max="5" width="8.421875" style="0" customWidth="1"/>
    <col min="7" max="7" width="12.28125" style="0" customWidth="1"/>
  </cols>
  <sheetData>
    <row r="1" spans="1:7" s="2" customFormat="1" ht="19.5" customHeight="1">
      <c r="A1" s="55" t="s">
        <v>159</v>
      </c>
      <c r="B1" s="56"/>
      <c r="C1" s="56"/>
      <c r="D1" s="56"/>
      <c r="E1" s="56"/>
      <c r="F1" s="56"/>
      <c r="G1" s="56"/>
    </row>
    <row r="2" spans="1:7" s="2" customFormat="1" ht="7.5" customHeight="1">
      <c r="A2" s="5"/>
      <c r="B2" s="5"/>
      <c r="C2" s="5"/>
      <c r="D2" s="5"/>
      <c r="E2" s="5"/>
      <c r="F2" s="5"/>
      <c r="G2" s="5"/>
    </row>
    <row r="3" spans="1:7" s="2" customFormat="1" ht="12.75">
      <c r="A3" s="51" t="s">
        <v>87</v>
      </c>
      <c r="B3" s="51"/>
      <c r="C3" s="51"/>
      <c r="D3" s="51"/>
      <c r="E3" s="51"/>
      <c r="F3" s="51"/>
      <c r="G3" s="51"/>
    </row>
    <row r="4" spans="1:7" s="2" customFormat="1" ht="12.75">
      <c r="A4" s="51" t="s">
        <v>88</v>
      </c>
      <c r="B4" s="51"/>
      <c r="C4" s="51"/>
      <c r="D4" s="51"/>
      <c r="E4" s="51"/>
      <c r="F4" s="51"/>
      <c r="G4" s="51"/>
    </row>
    <row r="5" spans="1:7" s="2" customFormat="1" ht="12.75">
      <c r="A5" s="51" t="s">
        <v>89</v>
      </c>
      <c r="B5" s="51"/>
      <c r="C5" s="51"/>
      <c r="D5" s="51"/>
      <c r="E5" s="51"/>
      <c r="F5" s="51"/>
      <c r="G5" s="51"/>
    </row>
    <row r="6" spans="1:7" s="2" customFormat="1" ht="28.5" customHeight="1">
      <c r="A6" s="6"/>
      <c r="B6" s="6"/>
      <c r="C6" s="6"/>
      <c r="D6" s="5"/>
      <c r="E6" s="6"/>
      <c r="F6" s="6"/>
      <c r="G6" s="6"/>
    </row>
    <row r="7" spans="1:7" s="3" customFormat="1" ht="24">
      <c r="A7" s="7" t="s">
        <v>1</v>
      </c>
      <c r="B7" s="7" t="s">
        <v>2</v>
      </c>
      <c r="C7" s="7" t="s">
        <v>3</v>
      </c>
      <c r="D7" s="7" t="s">
        <v>7</v>
      </c>
      <c r="E7" s="7" t="s">
        <v>4</v>
      </c>
      <c r="F7" s="7" t="s">
        <v>5</v>
      </c>
      <c r="G7" s="7" t="s">
        <v>6</v>
      </c>
    </row>
    <row r="8" spans="1:7" s="4" customFormat="1" ht="11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s="4" customFormat="1" ht="25.5" customHeight="1">
      <c r="A9" s="52" t="s">
        <v>202</v>
      </c>
      <c r="B9" s="53"/>
      <c r="C9" s="53"/>
      <c r="D9" s="53"/>
      <c r="E9" s="53"/>
      <c r="F9" s="53"/>
      <c r="G9" s="54"/>
    </row>
    <row r="10" spans="1:7" s="2" customFormat="1" ht="22.5" customHeight="1">
      <c r="A10" s="9" t="s">
        <v>39</v>
      </c>
      <c r="B10" s="10"/>
      <c r="C10" s="60" t="s">
        <v>160</v>
      </c>
      <c r="D10" s="60"/>
      <c r="E10" s="60"/>
      <c r="F10" s="60"/>
      <c r="G10" s="61"/>
    </row>
    <row r="11" spans="1:7" s="2" customFormat="1" ht="28.5" customHeight="1">
      <c r="A11" s="11" t="s">
        <v>0</v>
      </c>
      <c r="B11" s="12" t="s">
        <v>44</v>
      </c>
      <c r="C11" s="13" t="s">
        <v>64</v>
      </c>
      <c r="D11" s="11" t="s">
        <v>8</v>
      </c>
      <c r="E11" s="14">
        <v>0.03</v>
      </c>
      <c r="F11" s="15"/>
      <c r="G11" s="16">
        <f>E11*F11</f>
        <v>0</v>
      </c>
    </row>
    <row r="12" spans="1:7" s="2" customFormat="1" ht="25.5">
      <c r="A12" s="11" t="s">
        <v>9</v>
      </c>
      <c r="B12" s="12" t="s">
        <v>58</v>
      </c>
      <c r="C12" s="17" t="s">
        <v>63</v>
      </c>
      <c r="D12" s="11" t="s">
        <v>46</v>
      </c>
      <c r="E12" s="18">
        <v>6</v>
      </c>
      <c r="F12" s="15"/>
      <c r="G12" s="16">
        <f aca="true" t="shared" si="0" ref="G12:G48">E12*F12</f>
        <v>0</v>
      </c>
    </row>
    <row r="13" spans="1:7" s="2" customFormat="1" ht="38.25">
      <c r="A13" s="11" t="s">
        <v>10</v>
      </c>
      <c r="B13" s="12" t="s">
        <v>58</v>
      </c>
      <c r="C13" s="13" t="s">
        <v>65</v>
      </c>
      <c r="D13" s="11" t="s">
        <v>48</v>
      </c>
      <c r="E13" s="18">
        <v>3</v>
      </c>
      <c r="F13" s="15"/>
      <c r="G13" s="16">
        <f t="shared" si="0"/>
        <v>0</v>
      </c>
    </row>
    <row r="14" spans="1:7" s="2" customFormat="1" ht="38.25">
      <c r="A14" s="11" t="s">
        <v>11</v>
      </c>
      <c r="B14" s="12"/>
      <c r="C14" s="13" t="s">
        <v>66</v>
      </c>
      <c r="D14" s="11" t="s">
        <v>48</v>
      </c>
      <c r="E14" s="18">
        <v>3</v>
      </c>
      <c r="F14" s="15"/>
      <c r="G14" s="16">
        <f t="shared" si="0"/>
        <v>0</v>
      </c>
    </row>
    <row r="15" spans="1:7" s="2" customFormat="1" ht="25.5">
      <c r="A15" s="11" t="s">
        <v>12</v>
      </c>
      <c r="B15" s="12"/>
      <c r="C15" s="17" t="s">
        <v>161</v>
      </c>
      <c r="D15" s="11" t="s">
        <v>45</v>
      </c>
      <c r="E15" s="18">
        <v>4.5</v>
      </c>
      <c r="F15" s="15"/>
      <c r="G15" s="16">
        <f t="shared" si="0"/>
        <v>0</v>
      </c>
    </row>
    <row r="16" spans="1:7" s="2" customFormat="1" ht="25.5">
      <c r="A16" s="11" t="s">
        <v>13</v>
      </c>
      <c r="B16" s="12" t="s">
        <v>44</v>
      </c>
      <c r="C16" s="13" t="s">
        <v>50</v>
      </c>
      <c r="D16" s="11" t="s">
        <v>8</v>
      </c>
      <c r="E16" s="19">
        <v>0.134</v>
      </c>
      <c r="F16" s="15"/>
      <c r="G16" s="16">
        <f t="shared" si="0"/>
        <v>0</v>
      </c>
    </row>
    <row r="17" spans="1:7" s="2" customFormat="1" ht="25.5">
      <c r="A17" s="11" t="s">
        <v>14</v>
      </c>
      <c r="B17" s="12" t="s">
        <v>93</v>
      </c>
      <c r="C17" s="13" t="s">
        <v>162</v>
      </c>
      <c r="D17" s="11" t="s">
        <v>163</v>
      </c>
      <c r="E17" s="18">
        <v>8.8</v>
      </c>
      <c r="F17" s="15"/>
      <c r="G17" s="16">
        <f>E17*F17</f>
        <v>0</v>
      </c>
    </row>
    <row r="18" spans="1:7" s="2" customFormat="1" ht="25.5">
      <c r="A18" s="11" t="s">
        <v>15</v>
      </c>
      <c r="B18" s="12" t="s">
        <v>93</v>
      </c>
      <c r="C18" s="13" t="s">
        <v>164</v>
      </c>
      <c r="D18" s="11" t="s">
        <v>163</v>
      </c>
      <c r="E18" s="18">
        <v>11.65</v>
      </c>
      <c r="F18" s="15"/>
      <c r="G18" s="16">
        <f>E18*F18</f>
        <v>0</v>
      </c>
    </row>
    <row r="19" spans="1:7" s="2" customFormat="1" ht="25.5">
      <c r="A19" s="11" t="s">
        <v>16</v>
      </c>
      <c r="B19" s="12" t="s">
        <v>93</v>
      </c>
      <c r="C19" s="13" t="s">
        <v>165</v>
      </c>
      <c r="D19" s="11" t="s">
        <v>45</v>
      </c>
      <c r="E19" s="18">
        <v>17</v>
      </c>
      <c r="F19" s="15"/>
      <c r="G19" s="16">
        <f>E19*F19</f>
        <v>0</v>
      </c>
    </row>
    <row r="20" spans="1:7" s="2" customFormat="1" ht="25.5">
      <c r="A20" s="11" t="s">
        <v>17</v>
      </c>
      <c r="B20" s="12" t="s">
        <v>93</v>
      </c>
      <c r="C20" s="13" t="s">
        <v>166</v>
      </c>
      <c r="D20" s="11" t="s">
        <v>46</v>
      </c>
      <c r="E20" s="43">
        <v>1.056</v>
      </c>
      <c r="F20" s="15"/>
      <c r="G20" s="16">
        <f>E20*F20</f>
        <v>0</v>
      </c>
    </row>
    <row r="21" spans="1:7" s="2" customFormat="1" ht="51">
      <c r="A21" s="11" t="s">
        <v>18</v>
      </c>
      <c r="B21" s="12" t="s">
        <v>93</v>
      </c>
      <c r="C21" s="13" t="s">
        <v>167</v>
      </c>
      <c r="D21" s="11" t="s">
        <v>46</v>
      </c>
      <c r="E21" s="18">
        <v>3.96</v>
      </c>
      <c r="F21" s="15"/>
      <c r="G21" s="16">
        <f>E21*F21</f>
        <v>0</v>
      </c>
    </row>
    <row r="22" spans="1:7" s="2" customFormat="1" ht="51">
      <c r="A22" s="11" t="s">
        <v>19</v>
      </c>
      <c r="B22" s="12" t="s">
        <v>58</v>
      </c>
      <c r="C22" s="17" t="s">
        <v>67</v>
      </c>
      <c r="D22" s="11" t="s">
        <v>46</v>
      </c>
      <c r="E22" s="15">
        <v>49.88</v>
      </c>
      <c r="F22" s="15"/>
      <c r="G22" s="16">
        <f t="shared" si="0"/>
        <v>0</v>
      </c>
    </row>
    <row r="23" spans="1:7" s="2" customFormat="1" ht="51">
      <c r="A23" s="11" t="s">
        <v>20</v>
      </c>
      <c r="B23" s="12" t="s">
        <v>58</v>
      </c>
      <c r="C23" s="17" t="s">
        <v>68</v>
      </c>
      <c r="D23" s="11" t="s">
        <v>46</v>
      </c>
      <c r="E23" s="15">
        <v>74.8</v>
      </c>
      <c r="F23" s="15"/>
      <c r="G23" s="16">
        <f t="shared" si="0"/>
        <v>0</v>
      </c>
    </row>
    <row r="24" spans="1:7" s="2" customFormat="1" ht="56.25" customHeight="1">
      <c r="A24" s="11" t="s">
        <v>21</v>
      </c>
      <c r="B24" s="12" t="s">
        <v>58</v>
      </c>
      <c r="C24" s="13" t="s">
        <v>69</v>
      </c>
      <c r="D24" s="11" t="s">
        <v>46</v>
      </c>
      <c r="E24" s="15">
        <v>56.93</v>
      </c>
      <c r="F24" s="15"/>
      <c r="G24" s="16">
        <f t="shared" si="0"/>
        <v>0</v>
      </c>
    </row>
    <row r="25" spans="1:7" s="2" customFormat="1" ht="51" customHeight="1">
      <c r="A25" s="11" t="s">
        <v>22</v>
      </c>
      <c r="B25" s="12" t="s">
        <v>58</v>
      </c>
      <c r="C25" s="20" t="s">
        <v>70</v>
      </c>
      <c r="D25" s="11" t="s">
        <v>46</v>
      </c>
      <c r="E25" s="15">
        <v>85.39</v>
      </c>
      <c r="F25" s="15"/>
      <c r="G25" s="16">
        <f t="shared" si="0"/>
        <v>0</v>
      </c>
    </row>
    <row r="26" spans="1:7" s="2" customFormat="1" ht="54.75" customHeight="1">
      <c r="A26" s="11" t="s">
        <v>23</v>
      </c>
      <c r="B26" s="12" t="s">
        <v>58</v>
      </c>
      <c r="C26" s="20" t="s">
        <v>71</v>
      </c>
      <c r="D26" s="11" t="s">
        <v>46</v>
      </c>
      <c r="E26" s="15">
        <v>284.64</v>
      </c>
      <c r="F26" s="21"/>
      <c r="G26" s="16">
        <f t="shared" si="0"/>
        <v>0</v>
      </c>
    </row>
    <row r="27" spans="1:7" s="2" customFormat="1" ht="25.5">
      <c r="A27" s="11" t="s">
        <v>24</v>
      </c>
      <c r="B27" s="12" t="s">
        <v>58</v>
      </c>
      <c r="C27" s="20" t="s">
        <v>51</v>
      </c>
      <c r="D27" s="11" t="s">
        <v>46</v>
      </c>
      <c r="E27" s="15">
        <v>3.31</v>
      </c>
      <c r="F27" s="21"/>
      <c r="G27" s="16">
        <f t="shared" si="0"/>
        <v>0</v>
      </c>
    </row>
    <row r="28" spans="1:7" s="2" customFormat="1" ht="25.5">
      <c r="A28" s="11" t="s">
        <v>25</v>
      </c>
      <c r="B28" s="12" t="s">
        <v>58</v>
      </c>
      <c r="C28" s="20" t="s">
        <v>52</v>
      </c>
      <c r="D28" s="11" t="s">
        <v>46</v>
      </c>
      <c r="E28" s="15">
        <v>4.97</v>
      </c>
      <c r="F28" s="21"/>
      <c r="G28" s="16">
        <f t="shared" si="0"/>
        <v>0</v>
      </c>
    </row>
    <row r="29" spans="1:7" s="2" customFormat="1" ht="25.5">
      <c r="A29" s="11" t="s">
        <v>26</v>
      </c>
      <c r="B29" s="12" t="s">
        <v>58</v>
      </c>
      <c r="C29" s="20" t="s">
        <v>53</v>
      </c>
      <c r="D29" s="11" t="s">
        <v>46</v>
      </c>
      <c r="E29" s="15">
        <v>124.68</v>
      </c>
      <c r="F29" s="21"/>
      <c r="G29" s="16">
        <f t="shared" si="0"/>
        <v>0</v>
      </c>
    </row>
    <row r="30" spans="1:7" s="2" customFormat="1" ht="55.5" customHeight="1">
      <c r="A30" s="11" t="s">
        <v>27</v>
      </c>
      <c r="B30" s="11" t="s">
        <v>58</v>
      </c>
      <c r="C30" s="20" t="s">
        <v>72</v>
      </c>
      <c r="D30" s="11" t="s">
        <v>46</v>
      </c>
      <c r="E30" s="15">
        <v>115.92</v>
      </c>
      <c r="F30" s="21"/>
      <c r="G30" s="21">
        <f t="shared" si="0"/>
        <v>0</v>
      </c>
    </row>
    <row r="31" spans="1:7" s="2" customFormat="1" ht="51">
      <c r="A31" s="11" t="s">
        <v>28</v>
      </c>
      <c r="B31" s="12" t="s">
        <v>58</v>
      </c>
      <c r="C31" s="17" t="s">
        <v>73</v>
      </c>
      <c r="D31" s="11" t="s">
        <v>46</v>
      </c>
      <c r="E31" s="15">
        <v>463.68</v>
      </c>
      <c r="F31" s="22"/>
      <c r="G31" s="16">
        <f t="shared" si="0"/>
        <v>0</v>
      </c>
    </row>
    <row r="32" spans="1:7" s="2" customFormat="1" ht="21.75" customHeight="1">
      <c r="A32" s="11" t="s">
        <v>29</v>
      </c>
      <c r="B32" s="11" t="s">
        <v>59</v>
      </c>
      <c r="C32" s="20" t="s">
        <v>55</v>
      </c>
      <c r="D32" s="11" t="s">
        <v>46</v>
      </c>
      <c r="E32" s="15">
        <v>115.92</v>
      </c>
      <c r="F32" s="16"/>
      <c r="G32" s="16">
        <f t="shared" si="0"/>
        <v>0</v>
      </c>
    </row>
    <row r="33" spans="1:7" s="2" customFormat="1" ht="25.5">
      <c r="A33" s="11" t="s">
        <v>30</v>
      </c>
      <c r="B33" s="11" t="s">
        <v>59</v>
      </c>
      <c r="C33" s="20" t="s">
        <v>168</v>
      </c>
      <c r="D33" s="11" t="s">
        <v>45</v>
      </c>
      <c r="E33" s="15">
        <v>28.5</v>
      </c>
      <c r="F33" s="16"/>
      <c r="G33" s="16">
        <f t="shared" si="0"/>
        <v>0</v>
      </c>
    </row>
    <row r="34" spans="1:7" s="2" customFormat="1" ht="25.5">
      <c r="A34" s="11" t="s">
        <v>31</v>
      </c>
      <c r="B34" s="11" t="s">
        <v>59</v>
      </c>
      <c r="C34" s="23" t="s">
        <v>84</v>
      </c>
      <c r="D34" s="11" t="s">
        <v>45</v>
      </c>
      <c r="E34" s="15">
        <v>134.1</v>
      </c>
      <c r="F34" s="16"/>
      <c r="G34" s="16">
        <f t="shared" si="0"/>
        <v>0</v>
      </c>
    </row>
    <row r="35" spans="1:7" s="2" customFormat="1" ht="25.5">
      <c r="A35" s="11" t="s">
        <v>32</v>
      </c>
      <c r="B35" s="11" t="s">
        <v>59</v>
      </c>
      <c r="C35" s="20" t="s">
        <v>169</v>
      </c>
      <c r="D35" s="11" t="s">
        <v>85</v>
      </c>
      <c r="E35" s="15">
        <v>1</v>
      </c>
      <c r="F35" s="16"/>
      <c r="G35" s="16">
        <f t="shared" si="0"/>
        <v>0</v>
      </c>
    </row>
    <row r="36" spans="1:7" s="2" customFormat="1" ht="25.5">
      <c r="A36" s="11" t="s">
        <v>33</v>
      </c>
      <c r="B36" s="11" t="s">
        <v>59</v>
      </c>
      <c r="C36" s="20" t="s">
        <v>170</v>
      </c>
      <c r="D36" s="11" t="s">
        <v>85</v>
      </c>
      <c r="E36" s="15">
        <v>3</v>
      </c>
      <c r="F36" s="16"/>
      <c r="G36" s="16">
        <f t="shared" si="0"/>
        <v>0</v>
      </c>
    </row>
    <row r="37" spans="1:7" s="2" customFormat="1" ht="51">
      <c r="A37" s="11" t="s">
        <v>34</v>
      </c>
      <c r="B37" s="11" t="s">
        <v>59</v>
      </c>
      <c r="C37" s="20" t="s">
        <v>171</v>
      </c>
      <c r="D37" s="11" t="s">
        <v>85</v>
      </c>
      <c r="E37" s="15">
        <v>1</v>
      </c>
      <c r="F37" s="16"/>
      <c r="G37" s="16">
        <f>E37*F37</f>
        <v>0</v>
      </c>
    </row>
    <row r="38" spans="1:7" s="2" customFormat="1" ht="38.25">
      <c r="A38" s="11" t="s">
        <v>35</v>
      </c>
      <c r="B38" s="11" t="s">
        <v>59</v>
      </c>
      <c r="C38" s="23" t="s">
        <v>172</v>
      </c>
      <c r="D38" s="11" t="s">
        <v>45</v>
      </c>
      <c r="E38" s="15">
        <v>28.5</v>
      </c>
      <c r="F38" s="16"/>
      <c r="G38" s="16">
        <f>E38*F38</f>
        <v>0</v>
      </c>
    </row>
    <row r="39" spans="1:7" s="2" customFormat="1" ht="38.25">
      <c r="A39" s="11" t="s">
        <v>36</v>
      </c>
      <c r="B39" s="11" t="s">
        <v>59</v>
      </c>
      <c r="C39" s="20" t="s">
        <v>86</v>
      </c>
      <c r="D39" s="11" t="s">
        <v>45</v>
      </c>
      <c r="E39" s="15">
        <v>134.1</v>
      </c>
      <c r="F39" s="16"/>
      <c r="G39" s="16">
        <f>E39*F39</f>
        <v>0</v>
      </c>
    </row>
    <row r="40" spans="1:7" s="2" customFormat="1" ht="23.25" customHeight="1">
      <c r="A40" s="11" t="s">
        <v>37</v>
      </c>
      <c r="B40" s="11" t="s">
        <v>59</v>
      </c>
      <c r="C40" s="20" t="s">
        <v>173</v>
      </c>
      <c r="D40" s="11" t="s">
        <v>48</v>
      </c>
      <c r="E40" s="15">
        <v>2</v>
      </c>
      <c r="F40" s="16"/>
      <c r="G40" s="16">
        <f>E40*F40</f>
        <v>0</v>
      </c>
    </row>
    <row r="41" spans="1:7" s="2" customFormat="1" ht="25.5">
      <c r="A41" s="11" t="s">
        <v>49</v>
      </c>
      <c r="B41" s="11" t="s">
        <v>59</v>
      </c>
      <c r="C41" s="20" t="s">
        <v>176</v>
      </c>
      <c r="D41" s="11" t="s">
        <v>46</v>
      </c>
      <c r="E41" s="15">
        <v>3.66</v>
      </c>
      <c r="F41" s="16"/>
      <c r="G41" s="16">
        <f aca="true" t="shared" si="1" ref="G41:G47">E41*F41</f>
        <v>0</v>
      </c>
    </row>
    <row r="42" spans="1:7" s="2" customFormat="1" ht="25.5">
      <c r="A42" s="11" t="s">
        <v>60</v>
      </c>
      <c r="B42" s="11" t="s">
        <v>59</v>
      </c>
      <c r="C42" s="20" t="s">
        <v>178</v>
      </c>
      <c r="D42" s="11" t="s">
        <v>45</v>
      </c>
      <c r="E42" s="15">
        <v>4.5</v>
      </c>
      <c r="F42" s="16"/>
      <c r="G42" s="16">
        <f t="shared" si="1"/>
        <v>0</v>
      </c>
    </row>
    <row r="43" spans="1:7" s="2" customFormat="1" ht="27" customHeight="1">
      <c r="A43" s="11" t="s">
        <v>83</v>
      </c>
      <c r="B43" s="11" t="s">
        <v>59</v>
      </c>
      <c r="C43" s="20" t="s">
        <v>179</v>
      </c>
      <c r="D43" s="11" t="s">
        <v>47</v>
      </c>
      <c r="E43" s="15">
        <v>2</v>
      </c>
      <c r="F43" s="16"/>
      <c r="G43" s="16">
        <f t="shared" si="1"/>
        <v>0</v>
      </c>
    </row>
    <row r="44" spans="1:7" s="2" customFormat="1" ht="30" customHeight="1">
      <c r="A44" s="11" t="s">
        <v>82</v>
      </c>
      <c r="B44" s="11" t="s">
        <v>59</v>
      </c>
      <c r="C44" s="20" t="s">
        <v>180</v>
      </c>
      <c r="D44" s="11" t="s">
        <v>45</v>
      </c>
      <c r="E44" s="15">
        <v>3.5</v>
      </c>
      <c r="F44" s="16"/>
      <c r="G44" s="16">
        <f t="shared" si="1"/>
        <v>0</v>
      </c>
    </row>
    <row r="45" spans="1:7" s="2" customFormat="1" ht="25.5">
      <c r="A45" s="11" t="s">
        <v>81</v>
      </c>
      <c r="B45" s="11" t="s">
        <v>59</v>
      </c>
      <c r="C45" s="20" t="s">
        <v>181</v>
      </c>
      <c r="D45" s="11" t="s">
        <v>46</v>
      </c>
      <c r="E45" s="15">
        <v>3.66</v>
      </c>
      <c r="F45" s="16"/>
      <c r="G45" s="16">
        <f t="shared" si="1"/>
        <v>0</v>
      </c>
    </row>
    <row r="46" spans="1:7" s="2" customFormat="1" ht="22.5" customHeight="1">
      <c r="A46" s="11" t="s">
        <v>80</v>
      </c>
      <c r="B46" s="11" t="s">
        <v>59</v>
      </c>
      <c r="C46" s="20" t="s">
        <v>182</v>
      </c>
      <c r="D46" s="11" t="s">
        <v>177</v>
      </c>
      <c r="E46" s="15">
        <v>0.57</v>
      </c>
      <c r="F46" s="16"/>
      <c r="G46" s="16">
        <f t="shared" si="1"/>
        <v>0</v>
      </c>
    </row>
    <row r="47" spans="1:7" s="2" customFormat="1" ht="38.25">
      <c r="A47" s="11" t="s">
        <v>174</v>
      </c>
      <c r="B47" s="11" t="s">
        <v>59</v>
      </c>
      <c r="C47" s="20" t="s">
        <v>183</v>
      </c>
      <c r="D47" s="11" t="s">
        <v>47</v>
      </c>
      <c r="E47" s="15">
        <v>1</v>
      </c>
      <c r="F47" s="21"/>
      <c r="G47" s="21">
        <f t="shared" si="1"/>
        <v>0</v>
      </c>
    </row>
    <row r="48" spans="1:7" s="2" customFormat="1" ht="38.25">
      <c r="A48" s="11" t="s">
        <v>175</v>
      </c>
      <c r="B48" s="11" t="s">
        <v>59</v>
      </c>
      <c r="C48" s="20" t="s">
        <v>184</v>
      </c>
      <c r="D48" s="11" t="s">
        <v>163</v>
      </c>
      <c r="E48" s="15">
        <v>60</v>
      </c>
      <c r="F48" s="21"/>
      <c r="G48" s="21">
        <f t="shared" si="0"/>
        <v>0</v>
      </c>
    </row>
    <row r="49" spans="1:7" s="2" customFormat="1" ht="22.5" customHeight="1">
      <c r="A49" s="47" t="s">
        <v>41</v>
      </c>
      <c r="B49" s="48"/>
      <c r="C49" s="49"/>
      <c r="D49" s="49"/>
      <c r="E49" s="49"/>
      <c r="F49" s="50"/>
      <c r="G49" s="21">
        <f>SUM(G11:G48)</f>
        <v>0</v>
      </c>
    </row>
    <row r="50" spans="1:7" s="2" customFormat="1" ht="22.5" customHeight="1">
      <c r="A50" s="9" t="s">
        <v>40</v>
      </c>
      <c r="B50" s="10"/>
      <c r="C50" s="57" t="s">
        <v>201</v>
      </c>
      <c r="D50" s="58"/>
      <c r="E50" s="58"/>
      <c r="F50" s="59"/>
      <c r="G50" s="25"/>
    </row>
    <row r="51" spans="1:7" s="2" customFormat="1" ht="25.5">
      <c r="A51" s="11" t="s">
        <v>185</v>
      </c>
      <c r="B51" s="12" t="s">
        <v>44</v>
      </c>
      <c r="C51" s="20" t="s">
        <v>57</v>
      </c>
      <c r="D51" s="11" t="s">
        <v>8</v>
      </c>
      <c r="E51" s="24">
        <v>0.006</v>
      </c>
      <c r="F51" s="26"/>
      <c r="G51" s="16">
        <f aca="true" t="shared" si="2" ref="G51:G62">E51*F51</f>
        <v>0</v>
      </c>
    </row>
    <row r="52" spans="1:7" s="2" customFormat="1" ht="51">
      <c r="A52" s="11" t="s">
        <v>186</v>
      </c>
      <c r="B52" s="12" t="s">
        <v>58</v>
      </c>
      <c r="C52" s="20" t="s">
        <v>74</v>
      </c>
      <c r="D52" s="11" t="s">
        <v>46</v>
      </c>
      <c r="E52" s="15">
        <v>1.69</v>
      </c>
      <c r="F52" s="26"/>
      <c r="G52" s="16">
        <f t="shared" si="2"/>
        <v>0</v>
      </c>
    </row>
    <row r="53" spans="1:7" s="2" customFormat="1" ht="51">
      <c r="A53" s="11" t="s">
        <v>187</v>
      </c>
      <c r="B53" s="12" t="s">
        <v>58</v>
      </c>
      <c r="C53" s="20" t="s">
        <v>75</v>
      </c>
      <c r="D53" s="11" t="s">
        <v>46</v>
      </c>
      <c r="E53" s="15">
        <v>2.54</v>
      </c>
      <c r="F53" s="26"/>
      <c r="G53" s="16">
        <f t="shared" si="2"/>
        <v>0</v>
      </c>
    </row>
    <row r="54" spans="1:7" s="2" customFormat="1" ht="39.75" customHeight="1">
      <c r="A54" s="11" t="s">
        <v>188</v>
      </c>
      <c r="B54" s="12" t="s">
        <v>58</v>
      </c>
      <c r="C54" s="20" t="s">
        <v>76</v>
      </c>
      <c r="D54" s="11" t="s">
        <v>46</v>
      </c>
      <c r="E54" s="15">
        <v>1.2</v>
      </c>
      <c r="F54" s="26"/>
      <c r="G54" s="16">
        <f t="shared" si="2"/>
        <v>0</v>
      </c>
    </row>
    <row r="55" spans="1:7" s="2" customFormat="1" ht="38.25">
      <c r="A55" s="11" t="s">
        <v>189</v>
      </c>
      <c r="B55" s="12" t="s">
        <v>58</v>
      </c>
      <c r="C55" s="20" t="s">
        <v>77</v>
      </c>
      <c r="D55" s="11" t="s">
        <v>46</v>
      </c>
      <c r="E55" s="15">
        <v>1.8</v>
      </c>
      <c r="F55" s="26"/>
      <c r="G55" s="16">
        <f t="shared" si="2"/>
        <v>0</v>
      </c>
    </row>
    <row r="56" spans="1:7" s="2" customFormat="1" ht="51">
      <c r="A56" s="11" t="s">
        <v>190</v>
      </c>
      <c r="B56" s="12" t="s">
        <v>58</v>
      </c>
      <c r="C56" s="20" t="s">
        <v>78</v>
      </c>
      <c r="D56" s="11" t="s">
        <v>46</v>
      </c>
      <c r="E56" s="15">
        <v>3</v>
      </c>
      <c r="F56" s="26"/>
      <c r="G56" s="16">
        <f t="shared" si="2"/>
        <v>0</v>
      </c>
    </row>
    <row r="57" spans="1:7" s="2" customFormat="1" ht="51">
      <c r="A57" s="11" t="s">
        <v>191</v>
      </c>
      <c r="B57" s="12" t="s">
        <v>58</v>
      </c>
      <c r="C57" s="20" t="s">
        <v>54</v>
      </c>
      <c r="D57" s="11" t="s">
        <v>46</v>
      </c>
      <c r="E57" s="15">
        <v>2.39</v>
      </c>
      <c r="F57" s="26"/>
      <c r="G57" s="16">
        <f t="shared" si="2"/>
        <v>0</v>
      </c>
    </row>
    <row r="58" spans="1:7" s="2" customFormat="1" ht="51">
      <c r="A58" s="11" t="s">
        <v>192</v>
      </c>
      <c r="B58" s="12" t="s">
        <v>58</v>
      </c>
      <c r="C58" s="20" t="s">
        <v>79</v>
      </c>
      <c r="D58" s="11" t="s">
        <v>46</v>
      </c>
      <c r="E58" s="15">
        <v>9.56</v>
      </c>
      <c r="F58" s="26"/>
      <c r="G58" s="16">
        <f t="shared" si="2"/>
        <v>0</v>
      </c>
    </row>
    <row r="59" spans="1:7" s="2" customFormat="1" ht="27" customHeight="1">
      <c r="A59" s="11" t="s">
        <v>193</v>
      </c>
      <c r="B59" s="12" t="s">
        <v>58</v>
      </c>
      <c r="C59" s="20" t="s">
        <v>53</v>
      </c>
      <c r="D59" s="11" t="s">
        <v>46</v>
      </c>
      <c r="E59" s="15">
        <v>4.23</v>
      </c>
      <c r="F59" s="26"/>
      <c r="G59" s="16">
        <f t="shared" si="2"/>
        <v>0</v>
      </c>
    </row>
    <row r="60" spans="1:7" s="2" customFormat="1" ht="20.25" customHeight="1">
      <c r="A60" s="11" t="s">
        <v>194</v>
      </c>
      <c r="B60" s="11" t="s">
        <v>59</v>
      </c>
      <c r="C60" s="20" t="s">
        <v>55</v>
      </c>
      <c r="D60" s="11" t="s">
        <v>46</v>
      </c>
      <c r="E60" s="15">
        <v>2.39</v>
      </c>
      <c r="F60" s="26"/>
      <c r="G60" s="16">
        <f t="shared" si="2"/>
        <v>0</v>
      </c>
    </row>
    <row r="61" spans="1:7" s="2" customFormat="1" ht="38.25">
      <c r="A61" s="11" t="s">
        <v>195</v>
      </c>
      <c r="B61" s="11" t="s">
        <v>59</v>
      </c>
      <c r="C61" s="20" t="s">
        <v>56</v>
      </c>
      <c r="D61" s="11" t="s">
        <v>45</v>
      </c>
      <c r="E61" s="15">
        <v>6</v>
      </c>
      <c r="F61" s="16"/>
      <c r="G61" s="16">
        <f t="shared" si="2"/>
        <v>0</v>
      </c>
    </row>
    <row r="62" spans="1:7" s="2" customFormat="1" ht="38.25">
      <c r="A62" s="11" t="s">
        <v>196</v>
      </c>
      <c r="B62" s="11" t="s">
        <v>59</v>
      </c>
      <c r="C62" s="20" t="s">
        <v>62</v>
      </c>
      <c r="D62" s="11" t="s">
        <v>47</v>
      </c>
      <c r="E62" s="15">
        <v>3</v>
      </c>
      <c r="F62" s="16"/>
      <c r="G62" s="16">
        <f t="shared" si="2"/>
        <v>0</v>
      </c>
    </row>
    <row r="63" spans="1:7" s="2" customFormat="1" ht="22.5" customHeight="1">
      <c r="A63" s="47" t="s">
        <v>42</v>
      </c>
      <c r="B63" s="48"/>
      <c r="C63" s="49"/>
      <c r="D63" s="49"/>
      <c r="E63" s="49"/>
      <c r="F63" s="50"/>
      <c r="G63" s="21">
        <f>SUM(G51:G62)</f>
        <v>0</v>
      </c>
    </row>
    <row r="64" spans="1:7" s="2" customFormat="1" ht="10.5" customHeight="1">
      <c r="A64" s="44"/>
      <c r="B64" s="45"/>
      <c r="C64" s="45"/>
      <c r="D64" s="45"/>
      <c r="E64" s="45"/>
      <c r="F64" s="45"/>
      <c r="G64" s="46"/>
    </row>
    <row r="65" spans="1:7" s="31" customFormat="1" ht="22.5" customHeight="1">
      <c r="A65" s="62" t="s">
        <v>90</v>
      </c>
      <c r="B65" s="63"/>
      <c r="C65" s="63"/>
      <c r="D65" s="63"/>
      <c r="E65" s="63"/>
      <c r="F65" s="64"/>
      <c r="G65" s="29">
        <f>SUM(G49,G63)</f>
        <v>0</v>
      </c>
    </row>
    <row r="66" spans="1:7" s="32" customFormat="1" ht="13.5" customHeight="1">
      <c r="A66" s="65"/>
      <c r="B66" s="66"/>
      <c r="C66" s="66"/>
      <c r="D66" s="66"/>
      <c r="E66" s="66"/>
      <c r="F66" s="66"/>
      <c r="G66" s="67"/>
    </row>
    <row r="67" spans="1:7" s="34" customFormat="1" ht="23.25" customHeight="1">
      <c r="A67" s="52" t="s">
        <v>128</v>
      </c>
      <c r="B67" s="53"/>
      <c r="C67" s="53"/>
      <c r="D67" s="53"/>
      <c r="E67" s="53"/>
      <c r="F67" s="53"/>
      <c r="G67" s="54"/>
    </row>
    <row r="68" spans="1:7" s="2" customFormat="1" ht="22.5" customHeight="1">
      <c r="A68" s="9" t="s">
        <v>39</v>
      </c>
      <c r="B68" s="10"/>
      <c r="C68" s="60" t="s">
        <v>129</v>
      </c>
      <c r="D68" s="60"/>
      <c r="E68" s="60"/>
      <c r="F68" s="60"/>
      <c r="G68" s="61"/>
    </row>
    <row r="69" spans="1:7" s="28" customFormat="1" ht="38.25">
      <c r="A69" s="11" t="s">
        <v>0</v>
      </c>
      <c r="B69" s="11" t="s">
        <v>44</v>
      </c>
      <c r="C69" s="35" t="s">
        <v>197</v>
      </c>
      <c r="D69" s="11" t="s">
        <v>8</v>
      </c>
      <c r="E69" s="24">
        <v>0.575</v>
      </c>
      <c r="F69" s="16"/>
      <c r="G69" s="21">
        <f>SUM(E69*F69)</f>
        <v>0</v>
      </c>
    </row>
    <row r="70" spans="1:7" s="28" customFormat="1" ht="25.5">
      <c r="A70" s="11" t="s">
        <v>9</v>
      </c>
      <c r="B70" s="11" t="s">
        <v>91</v>
      </c>
      <c r="C70" s="35" t="s">
        <v>131</v>
      </c>
      <c r="D70" s="11" t="s">
        <v>92</v>
      </c>
      <c r="E70" s="15">
        <v>861.9</v>
      </c>
      <c r="F70" s="16"/>
      <c r="G70" s="21">
        <f>SUM(E70*F70)</f>
        <v>0</v>
      </c>
    </row>
    <row r="71" spans="1:7" s="28" customFormat="1" ht="22.5" customHeight="1">
      <c r="A71" s="11" t="s">
        <v>10</v>
      </c>
      <c r="B71" s="11" t="s">
        <v>93</v>
      </c>
      <c r="C71" s="35" t="s">
        <v>130</v>
      </c>
      <c r="D71" s="11" t="s">
        <v>47</v>
      </c>
      <c r="E71" s="15">
        <v>6</v>
      </c>
      <c r="F71" s="16"/>
      <c r="G71" s="21">
        <f>SUM(E71*F71)</f>
        <v>0</v>
      </c>
    </row>
    <row r="72" spans="1:7" s="28" customFormat="1" ht="22.5" customHeight="1">
      <c r="A72" s="11" t="s">
        <v>11</v>
      </c>
      <c r="B72" s="11" t="s">
        <v>93</v>
      </c>
      <c r="C72" s="20" t="s">
        <v>94</v>
      </c>
      <c r="D72" s="11" t="s">
        <v>45</v>
      </c>
      <c r="E72" s="15">
        <v>574.6</v>
      </c>
      <c r="F72" s="16"/>
      <c r="G72" s="21">
        <f>SUM(E72*F72)</f>
        <v>0</v>
      </c>
    </row>
    <row r="73" spans="1:7" s="28" customFormat="1" ht="25.5" customHeight="1">
      <c r="A73" s="11" t="s">
        <v>12</v>
      </c>
      <c r="B73" s="11" t="s">
        <v>95</v>
      </c>
      <c r="C73" s="35" t="s">
        <v>132</v>
      </c>
      <c r="D73" s="11" t="s">
        <v>96</v>
      </c>
      <c r="E73" s="24">
        <v>459.68</v>
      </c>
      <c r="F73" s="16"/>
      <c r="G73" s="21">
        <f>SUM(E73*F73)</f>
        <v>0</v>
      </c>
    </row>
    <row r="74" spans="1:7" s="28" customFormat="1" ht="22.5" customHeight="1">
      <c r="A74" s="68" t="s">
        <v>41</v>
      </c>
      <c r="B74" s="49"/>
      <c r="C74" s="49"/>
      <c r="D74" s="49"/>
      <c r="E74" s="49"/>
      <c r="F74" s="69"/>
      <c r="G74" s="36">
        <f>SUM(G69:G73)</f>
        <v>0</v>
      </c>
    </row>
    <row r="75" spans="1:7" s="28" customFormat="1" ht="22.5" customHeight="1">
      <c r="A75" s="9" t="s">
        <v>40</v>
      </c>
      <c r="B75" s="10"/>
      <c r="C75" s="60" t="s">
        <v>139</v>
      </c>
      <c r="D75" s="60"/>
      <c r="E75" s="60"/>
      <c r="F75" s="60"/>
      <c r="G75" s="61"/>
    </row>
    <row r="76" spans="1:7" s="28" customFormat="1" ht="25.5">
      <c r="A76" s="11" t="s">
        <v>13</v>
      </c>
      <c r="B76" s="11" t="s">
        <v>98</v>
      </c>
      <c r="C76" s="20" t="s">
        <v>140</v>
      </c>
      <c r="D76" s="11" t="s">
        <v>92</v>
      </c>
      <c r="E76" s="15">
        <v>402.22</v>
      </c>
      <c r="F76" s="16"/>
      <c r="G76" s="21">
        <f aca="true" t="shared" si="3" ref="G76:G82">SUM(E76*F76)</f>
        <v>0</v>
      </c>
    </row>
    <row r="77" spans="1:7" s="28" customFormat="1" ht="25.5">
      <c r="A77" s="11" t="s">
        <v>14</v>
      </c>
      <c r="B77" s="11" t="s">
        <v>98</v>
      </c>
      <c r="C77" s="37" t="s">
        <v>99</v>
      </c>
      <c r="D77" s="11" t="s">
        <v>92</v>
      </c>
      <c r="E77" s="15">
        <v>347.9</v>
      </c>
      <c r="F77" s="16"/>
      <c r="G77" s="21">
        <f t="shared" si="3"/>
        <v>0</v>
      </c>
    </row>
    <row r="78" spans="1:7" s="28" customFormat="1" ht="38.25">
      <c r="A78" s="11" t="s">
        <v>15</v>
      </c>
      <c r="B78" s="11" t="s">
        <v>98</v>
      </c>
      <c r="C78" s="37" t="s">
        <v>144</v>
      </c>
      <c r="D78" s="11" t="s">
        <v>92</v>
      </c>
      <c r="E78" s="15">
        <v>1808.22</v>
      </c>
      <c r="F78" s="16"/>
      <c r="G78" s="21">
        <f t="shared" si="3"/>
        <v>0</v>
      </c>
    </row>
    <row r="79" spans="1:7" s="28" customFormat="1" ht="25.5">
      <c r="A79" s="11" t="s">
        <v>16</v>
      </c>
      <c r="B79" s="11" t="s">
        <v>100</v>
      </c>
      <c r="C79" s="37" t="s">
        <v>141</v>
      </c>
      <c r="D79" s="11" t="s">
        <v>92</v>
      </c>
      <c r="E79" s="15">
        <v>402.22</v>
      </c>
      <c r="F79" s="16"/>
      <c r="G79" s="21">
        <f t="shared" si="3"/>
        <v>0</v>
      </c>
    </row>
    <row r="80" spans="1:7" s="28" customFormat="1" ht="25.5">
      <c r="A80" s="11" t="s">
        <v>17</v>
      </c>
      <c r="B80" s="11" t="s">
        <v>100</v>
      </c>
      <c r="C80" s="37" t="s">
        <v>142</v>
      </c>
      <c r="D80" s="11" t="s">
        <v>92</v>
      </c>
      <c r="E80" s="15">
        <v>1406</v>
      </c>
      <c r="F80" s="16"/>
      <c r="G80" s="21">
        <f t="shared" si="3"/>
        <v>0</v>
      </c>
    </row>
    <row r="81" spans="1:7" s="28" customFormat="1" ht="25.5">
      <c r="A81" s="11" t="s">
        <v>18</v>
      </c>
      <c r="B81" s="11" t="s">
        <v>101</v>
      </c>
      <c r="C81" s="37" t="s">
        <v>143</v>
      </c>
      <c r="D81" s="11" t="s">
        <v>92</v>
      </c>
      <c r="E81" s="15">
        <v>347.9</v>
      </c>
      <c r="F81" s="16"/>
      <c r="G81" s="21">
        <f t="shared" si="3"/>
        <v>0</v>
      </c>
    </row>
    <row r="82" spans="1:7" s="28" customFormat="1" ht="38.25">
      <c r="A82" s="11" t="s">
        <v>19</v>
      </c>
      <c r="B82" s="11" t="s">
        <v>102</v>
      </c>
      <c r="C82" s="37" t="s">
        <v>145</v>
      </c>
      <c r="D82" s="11" t="s">
        <v>92</v>
      </c>
      <c r="E82" s="15">
        <v>287.3</v>
      </c>
      <c r="F82" s="16"/>
      <c r="G82" s="21">
        <f t="shared" si="3"/>
        <v>0</v>
      </c>
    </row>
    <row r="83" spans="1:7" s="28" customFormat="1" ht="22.5" customHeight="1">
      <c r="A83" s="68" t="s">
        <v>42</v>
      </c>
      <c r="B83" s="49"/>
      <c r="C83" s="49"/>
      <c r="D83" s="49"/>
      <c r="E83" s="49"/>
      <c r="F83" s="69"/>
      <c r="G83" s="21">
        <f>SUM(G76:G82)</f>
        <v>0</v>
      </c>
    </row>
    <row r="84" spans="1:7" s="28" customFormat="1" ht="22.5" customHeight="1">
      <c r="A84" s="9" t="s">
        <v>97</v>
      </c>
      <c r="B84" s="10"/>
      <c r="C84" s="60" t="s">
        <v>146</v>
      </c>
      <c r="D84" s="60"/>
      <c r="E84" s="60"/>
      <c r="F84" s="60"/>
      <c r="G84" s="61"/>
    </row>
    <row r="85" spans="1:7" s="28" customFormat="1" ht="65.25" customHeight="1">
      <c r="A85" s="11" t="s">
        <v>20</v>
      </c>
      <c r="B85" s="11" t="s">
        <v>105</v>
      </c>
      <c r="C85" s="35" t="s">
        <v>198</v>
      </c>
      <c r="D85" s="27" t="s">
        <v>92</v>
      </c>
      <c r="E85" s="21">
        <v>287.3</v>
      </c>
      <c r="F85" s="20"/>
      <c r="G85" s="21">
        <f>SUM(E85*F85)</f>
        <v>0</v>
      </c>
    </row>
    <row r="86" spans="1:7" s="28" customFormat="1" ht="38.25">
      <c r="A86" s="11" t="s">
        <v>21</v>
      </c>
      <c r="B86" s="11" t="s">
        <v>106</v>
      </c>
      <c r="C86" s="35" t="s">
        <v>148</v>
      </c>
      <c r="D86" s="27" t="s">
        <v>92</v>
      </c>
      <c r="E86" s="21">
        <v>287.3</v>
      </c>
      <c r="F86" s="20"/>
      <c r="G86" s="21">
        <f>SUM(E86*F86)</f>
        <v>0</v>
      </c>
    </row>
    <row r="87" spans="1:7" s="28" customFormat="1" ht="38.25">
      <c r="A87" s="11" t="s">
        <v>22</v>
      </c>
      <c r="B87" s="11" t="s">
        <v>107</v>
      </c>
      <c r="C87" s="35" t="s">
        <v>108</v>
      </c>
      <c r="D87" s="27" t="s">
        <v>92</v>
      </c>
      <c r="E87" s="15">
        <v>347.9</v>
      </c>
      <c r="F87" s="21"/>
      <c r="G87" s="21">
        <f>SUM(E87*F87)</f>
        <v>0</v>
      </c>
    </row>
    <row r="88" spans="1:7" s="28" customFormat="1" ht="38.25">
      <c r="A88" s="11" t="s">
        <v>23</v>
      </c>
      <c r="B88" s="11" t="s">
        <v>107</v>
      </c>
      <c r="C88" s="35" t="s">
        <v>147</v>
      </c>
      <c r="D88" s="27" t="s">
        <v>92</v>
      </c>
      <c r="E88" s="15">
        <v>1058.1</v>
      </c>
      <c r="F88" s="21"/>
      <c r="G88" s="21">
        <f>SUM(E88*F88)</f>
        <v>0</v>
      </c>
    </row>
    <row r="89" spans="1:7" s="28" customFormat="1" ht="22.5" customHeight="1">
      <c r="A89" s="68" t="s">
        <v>103</v>
      </c>
      <c r="B89" s="49"/>
      <c r="C89" s="49"/>
      <c r="D89" s="49"/>
      <c r="E89" s="49"/>
      <c r="F89" s="69"/>
      <c r="G89" s="36">
        <f>SUM(G85:G88)</f>
        <v>0</v>
      </c>
    </row>
    <row r="90" spans="1:7" s="28" customFormat="1" ht="22.5" customHeight="1">
      <c r="A90" s="9" t="s">
        <v>104</v>
      </c>
      <c r="B90" s="10"/>
      <c r="C90" s="60" t="s">
        <v>149</v>
      </c>
      <c r="D90" s="60"/>
      <c r="E90" s="60"/>
      <c r="F90" s="60"/>
      <c r="G90" s="61"/>
    </row>
    <row r="91" spans="1:7" s="28" customFormat="1" ht="25.5">
      <c r="A91" s="11" t="s">
        <v>24</v>
      </c>
      <c r="B91" s="11" t="s">
        <v>111</v>
      </c>
      <c r="C91" s="35" t="s">
        <v>150</v>
      </c>
      <c r="D91" s="11" t="s">
        <v>96</v>
      </c>
      <c r="E91" s="24">
        <v>48.841</v>
      </c>
      <c r="F91" s="16"/>
      <c r="G91" s="21">
        <f>SUM(E91*F91)</f>
        <v>0</v>
      </c>
    </row>
    <row r="92" spans="1:7" s="28" customFormat="1" ht="25.5">
      <c r="A92" s="11" t="s">
        <v>25</v>
      </c>
      <c r="B92" s="11" t="s">
        <v>111</v>
      </c>
      <c r="C92" s="35" t="s">
        <v>112</v>
      </c>
      <c r="D92" s="11" t="s">
        <v>45</v>
      </c>
      <c r="E92" s="15">
        <v>574.6</v>
      </c>
      <c r="F92" s="16"/>
      <c r="G92" s="21">
        <f>SUM(E92*F92)</f>
        <v>0</v>
      </c>
    </row>
    <row r="93" spans="1:7" s="28" customFormat="1" ht="25.5" customHeight="1">
      <c r="A93" s="11" t="s">
        <v>26</v>
      </c>
      <c r="B93" s="11" t="s">
        <v>113</v>
      </c>
      <c r="C93" s="35" t="s">
        <v>114</v>
      </c>
      <c r="D93" s="11" t="s">
        <v>45</v>
      </c>
      <c r="E93" s="15">
        <v>574.6</v>
      </c>
      <c r="F93" s="16"/>
      <c r="G93" s="21">
        <f>SUM(E93*F93)</f>
        <v>0</v>
      </c>
    </row>
    <row r="94" spans="1:7" s="28" customFormat="1" ht="25.5">
      <c r="A94" s="11" t="s">
        <v>27</v>
      </c>
      <c r="B94" s="11" t="s">
        <v>115</v>
      </c>
      <c r="C94" s="37" t="s">
        <v>116</v>
      </c>
      <c r="D94" s="11" t="s">
        <v>45</v>
      </c>
      <c r="E94" s="15">
        <v>997</v>
      </c>
      <c r="F94" s="16"/>
      <c r="G94" s="21">
        <f>SUM(E94*F94)</f>
        <v>0</v>
      </c>
    </row>
    <row r="95" spans="1:7" s="28" customFormat="1" ht="38.25">
      <c r="A95" s="11" t="s">
        <v>28</v>
      </c>
      <c r="B95" s="11" t="s">
        <v>115</v>
      </c>
      <c r="C95" s="37" t="s">
        <v>117</v>
      </c>
      <c r="D95" s="11" t="s">
        <v>45</v>
      </c>
      <c r="E95" s="15">
        <v>189.9</v>
      </c>
      <c r="F95" s="16"/>
      <c r="G95" s="21">
        <f>SUM(E95*F95)</f>
        <v>0</v>
      </c>
    </row>
    <row r="96" spans="1:7" s="28" customFormat="1" ht="22.5" customHeight="1">
      <c r="A96" s="70" t="s">
        <v>109</v>
      </c>
      <c r="B96" s="71"/>
      <c r="C96" s="49"/>
      <c r="D96" s="49"/>
      <c r="E96" s="49"/>
      <c r="F96" s="50"/>
      <c r="G96" s="21">
        <f>SUM(G91:G95)</f>
        <v>0</v>
      </c>
    </row>
    <row r="97" spans="1:7" s="28" customFormat="1" ht="22.5" customHeight="1">
      <c r="A97" s="9" t="s">
        <v>110</v>
      </c>
      <c r="B97" s="10"/>
      <c r="C97" s="60" t="s">
        <v>152</v>
      </c>
      <c r="D97" s="60"/>
      <c r="E97" s="60"/>
      <c r="F97" s="60"/>
      <c r="G97" s="61"/>
    </row>
    <row r="98" spans="1:7" s="28" customFormat="1" ht="29.25" customHeight="1">
      <c r="A98" s="11" t="s">
        <v>29</v>
      </c>
      <c r="B98" s="11" t="s">
        <v>120</v>
      </c>
      <c r="C98" s="35" t="s">
        <v>151</v>
      </c>
      <c r="D98" s="11" t="s">
        <v>92</v>
      </c>
      <c r="E98" s="15">
        <v>931</v>
      </c>
      <c r="F98" s="16"/>
      <c r="G98" s="21">
        <f>SUM(E98*F98)</f>
        <v>0</v>
      </c>
    </row>
    <row r="99" spans="1:7" s="28" customFormat="1" ht="29.25" customHeight="1">
      <c r="A99" s="11" t="s">
        <v>30</v>
      </c>
      <c r="B99" s="11" t="s">
        <v>120</v>
      </c>
      <c r="C99" s="35" t="s">
        <v>158</v>
      </c>
      <c r="D99" s="11" t="s">
        <v>92</v>
      </c>
      <c r="E99" s="15">
        <v>931</v>
      </c>
      <c r="F99" s="16"/>
      <c r="G99" s="21">
        <f>SUM(E99*F99)</f>
        <v>0</v>
      </c>
    </row>
    <row r="100" spans="1:7" s="28" customFormat="1" ht="25.5">
      <c r="A100" s="11" t="s">
        <v>31</v>
      </c>
      <c r="B100" s="11" t="s">
        <v>199</v>
      </c>
      <c r="C100" s="35" t="s">
        <v>200</v>
      </c>
      <c r="D100" s="11" t="s">
        <v>92</v>
      </c>
      <c r="E100" s="15">
        <v>931</v>
      </c>
      <c r="F100" s="16"/>
      <c r="G100" s="21">
        <f>SUM(E100*F100)</f>
        <v>0</v>
      </c>
    </row>
    <row r="101" spans="1:7" s="28" customFormat="1" ht="22.5" customHeight="1">
      <c r="A101" s="68" t="s">
        <v>118</v>
      </c>
      <c r="B101" s="49"/>
      <c r="C101" s="49"/>
      <c r="D101" s="49"/>
      <c r="E101" s="49"/>
      <c r="F101" s="50"/>
      <c r="G101" s="21">
        <f>SUM(G98:G100)</f>
        <v>0</v>
      </c>
    </row>
    <row r="102" spans="1:7" s="28" customFormat="1" ht="22.5" customHeight="1">
      <c r="A102" s="9" t="s">
        <v>119</v>
      </c>
      <c r="B102" s="10"/>
      <c r="C102" s="60" t="s">
        <v>153</v>
      </c>
      <c r="D102" s="60"/>
      <c r="E102" s="60"/>
      <c r="F102" s="60"/>
      <c r="G102" s="61"/>
    </row>
    <row r="103" spans="1:7" s="28" customFormat="1" ht="38.25">
      <c r="A103" s="11" t="s">
        <v>32</v>
      </c>
      <c r="B103" s="11" t="s">
        <v>123</v>
      </c>
      <c r="C103" s="35" t="s">
        <v>154</v>
      </c>
      <c r="D103" s="11" t="s">
        <v>92</v>
      </c>
      <c r="E103" s="15">
        <v>14.25</v>
      </c>
      <c r="F103" s="16"/>
      <c r="G103" s="21">
        <f>SUM(E103*F103)</f>
        <v>0</v>
      </c>
    </row>
    <row r="104" spans="1:7" s="28" customFormat="1" ht="26.25" customHeight="1">
      <c r="A104" s="11" t="s">
        <v>33</v>
      </c>
      <c r="B104" s="11" t="s">
        <v>124</v>
      </c>
      <c r="C104" s="38" t="s">
        <v>155</v>
      </c>
      <c r="D104" s="11" t="s">
        <v>47</v>
      </c>
      <c r="E104" s="15">
        <v>4</v>
      </c>
      <c r="F104" s="16"/>
      <c r="G104" s="21">
        <f>SUM(E104*F104)</f>
        <v>0</v>
      </c>
    </row>
    <row r="105" spans="1:7" s="28" customFormat="1" ht="26.25" customHeight="1">
      <c r="A105" s="11" t="s">
        <v>34</v>
      </c>
      <c r="B105" s="11" t="s">
        <v>124</v>
      </c>
      <c r="C105" s="39" t="s">
        <v>156</v>
      </c>
      <c r="D105" s="11" t="s">
        <v>47</v>
      </c>
      <c r="E105" s="15">
        <v>2</v>
      </c>
      <c r="F105" s="16"/>
      <c r="G105" s="21">
        <f>SUM(E105*F105)</f>
        <v>0</v>
      </c>
    </row>
    <row r="106" spans="1:7" s="28" customFormat="1" ht="26.25" customHeight="1">
      <c r="A106" s="11" t="s">
        <v>35</v>
      </c>
      <c r="B106" s="11" t="s">
        <v>124</v>
      </c>
      <c r="C106" s="35" t="s">
        <v>157</v>
      </c>
      <c r="D106" s="11" t="s">
        <v>47</v>
      </c>
      <c r="E106" s="15">
        <v>2</v>
      </c>
      <c r="F106" s="16"/>
      <c r="G106" s="21">
        <f>SUM(E106*F106)</f>
        <v>0</v>
      </c>
    </row>
    <row r="107" spans="1:7" s="28" customFormat="1" ht="26.25" customHeight="1">
      <c r="A107" s="11" t="s">
        <v>36</v>
      </c>
      <c r="B107" s="11" t="s">
        <v>124</v>
      </c>
      <c r="C107" s="35" t="s">
        <v>125</v>
      </c>
      <c r="D107" s="11" t="s">
        <v>47</v>
      </c>
      <c r="E107" s="15">
        <v>4</v>
      </c>
      <c r="F107" s="16"/>
      <c r="G107" s="21">
        <f>SUM(E107*F107)</f>
        <v>0</v>
      </c>
    </row>
    <row r="108" spans="1:7" s="28" customFormat="1" ht="22.5" customHeight="1">
      <c r="A108" s="68" t="s">
        <v>121</v>
      </c>
      <c r="B108" s="49"/>
      <c r="C108" s="49"/>
      <c r="D108" s="49"/>
      <c r="E108" s="49"/>
      <c r="F108" s="50"/>
      <c r="G108" s="21">
        <f>SUM(G103:G107)</f>
        <v>0</v>
      </c>
    </row>
    <row r="109" spans="1:7" s="28" customFormat="1" ht="22.5" customHeight="1">
      <c r="A109" s="9" t="s">
        <v>122</v>
      </c>
      <c r="B109" s="10"/>
      <c r="C109" s="60" t="s">
        <v>133</v>
      </c>
      <c r="D109" s="60"/>
      <c r="E109" s="60"/>
      <c r="F109" s="60"/>
      <c r="G109" s="61"/>
    </row>
    <row r="110" spans="1:7" s="28" customFormat="1" ht="24" customHeight="1">
      <c r="A110" s="12" t="s">
        <v>37</v>
      </c>
      <c r="B110" s="11" t="s">
        <v>44</v>
      </c>
      <c r="C110" s="40" t="s">
        <v>127</v>
      </c>
      <c r="D110" s="11" t="s">
        <v>47</v>
      </c>
      <c r="E110" s="15">
        <v>1</v>
      </c>
      <c r="F110" s="21"/>
      <c r="G110" s="21">
        <f>SUM(E110*F110)</f>
        <v>0</v>
      </c>
    </row>
    <row r="111" spans="1:7" s="28" customFormat="1" ht="22.5" customHeight="1">
      <c r="A111" s="68" t="s">
        <v>126</v>
      </c>
      <c r="B111" s="49"/>
      <c r="C111" s="49"/>
      <c r="D111" s="49"/>
      <c r="E111" s="49"/>
      <c r="F111" s="50"/>
      <c r="G111" s="21">
        <f>SUM(G110)</f>
        <v>0</v>
      </c>
    </row>
    <row r="112" spans="1:7" s="28" customFormat="1" ht="12.75">
      <c r="A112" s="44"/>
      <c r="B112" s="45"/>
      <c r="C112" s="45"/>
      <c r="D112" s="45"/>
      <c r="E112" s="45"/>
      <c r="F112" s="45"/>
      <c r="G112" s="46"/>
    </row>
    <row r="113" spans="1:7" s="31" customFormat="1" ht="22.5" customHeight="1">
      <c r="A113" s="62" t="s">
        <v>134</v>
      </c>
      <c r="B113" s="63"/>
      <c r="C113" s="63"/>
      <c r="D113" s="63"/>
      <c r="E113" s="63"/>
      <c r="F113" s="64"/>
      <c r="G113" s="29">
        <f>SUM(G74,G83,G89,G96,G101,G108,G111,)</f>
        <v>0</v>
      </c>
    </row>
    <row r="114" spans="1:7" s="2" customFormat="1" ht="12.75">
      <c r="A114" s="44"/>
      <c r="B114" s="45"/>
      <c r="C114" s="45"/>
      <c r="D114" s="45"/>
      <c r="E114" s="45"/>
      <c r="F114" s="45"/>
      <c r="G114" s="46"/>
    </row>
    <row r="115" spans="1:7" s="2" customFormat="1" ht="27" customHeight="1">
      <c r="A115" s="62" t="s">
        <v>135</v>
      </c>
      <c r="B115" s="63"/>
      <c r="C115" s="63"/>
      <c r="D115" s="63"/>
      <c r="E115" s="63"/>
      <c r="F115" s="64"/>
      <c r="G115" s="21">
        <f>SUM(G65,G113)</f>
        <v>0</v>
      </c>
    </row>
    <row r="116" spans="1:7" s="2" customFormat="1" ht="27" customHeight="1">
      <c r="A116" s="62" t="s">
        <v>61</v>
      </c>
      <c r="B116" s="63"/>
      <c r="C116" s="63"/>
      <c r="D116" s="63"/>
      <c r="E116" s="63"/>
      <c r="F116" s="64"/>
      <c r="G116" s="21">
        <f>SUM(G115*23%)</f>
        <v>0</v>
      </c>
    </row>
    <row r="117" spans="1:7" s="2" customFormat="1" ht="27" customHeight="1">
      <c r="A117" s="62" t="s">
        <v>38</v>
      </c>
      <c r="B117" s="63"/>
      <c r="C117" s="63"/>
      <c r="D117" s="63"/>
      <c r="E117" s="63"/>
      <c r="F117" s="64"/>
      <c r="G117" s="21">
        <f>SUM(G115:G116)</f>
        <v>0</v>
      </c>
    </row>
    <row r="118" spans="1:7" s="28" customFormat="1" ht="12.75">
      <c r="A118" s="6"/>
      <c r="B118" s="6"/>
      <c r="C118" s="6"/>
      <c r="D118" s="5"/>
      <c r="E118" s="6"/>
      <c r="F118" s="6"/>
      <c r="G118" s="6"/>
    </row>
    <row r="119" spans="1:7" s="28" customFormat="1" ht="12.75">
      <c r="A119" s="6"/>
      <c r="B119" s="6"/>
      <c r="C119" s="6"/>
      <c r="D119" s="5"/>
      <c r="E119" s="6"/>
      <c r="F119" s="6"/>
      <c r="G119" s="6"/>
    </row>
    <row r="120" spans="1:7" s="31" customFormat="1" ht="15">
      <c r="A120" s="30"/>
      <c r="B120" s="33" t="s">
        <v>43</v>
      </c>
      <c r="C120" s="31" t="s">
        <v>138</v>
      </c>
      <c r="D120" s="33"/>
      <c r="E120" s="30"/>
      <c r="F120" s="30"/>
      <c r="G120" s="30"/>
    </row>
    <row r="121" spans="1:7" s="28" customFormat="1" ht="12.75">
      <c r="A121" s="6"/>
      <c r="B121" s="6"/>
      <c r="C121" s="6"/>
      <c r="D121" s="5"/>
      <c r="E121" s="6"/>
      <c r="F121" s="6"/>
      <c r="G121" s="6"/>
    </row>
    <row r="122" spans="1:7" s="28" customFormat="1" ht="12.75">
      <c r="A122" s="6"/>
      <c r="B122" s="6"/>
      <c r="C122" s="6"/>
      <c r="D122" s="5"/>
      <c r="E122" s="6"/>
      <c r="F122" s="6"/>
      <c r="G122" s="6"/>
    </row>
    <row r="123" spans="1:7" s="28" customFormat="1" ht="12.75">
      <c r="A123" s="6"/>
      <c r="B123" s="6"/>
      <c r="C123" s="6"/>
      <c r="D123" s="5"/>
      <c r="E123" s="6"/>
      <c r="F123" s="6"/>
      <c r="G123" s="6"/>
    </row>
    <row r="124" spans="1:7" s="28" customFormat="1" ht="12.75">
      <c r="A124" s="6"/>
      <c r="B124" s="6"/>
      <c r="C124" s="6"/>
      <c r="D124" s="5"/>
      <c r="E124" s="6"/>
      <c r="F124" s="6"/>
      <c r="G124" s="6"/>
    </row>
    <row r="125" spans="1:7" s="28" customFormat="1" ht="12.75">
      <c r="A125" s="6"/>
      <c r="B125" s="6"/>
      <c r="C125" s="6"/>
      <c r="D125" s="5"/>
      <c r="E125" s="6"/>
      <c r="F125" s="6"/>
      <c r="G125" s="6"/>
    </row>
    <row r="126" spans="1:7" s="28" customFormat="1" ht="12.75">
      <c r="A126" s="6"/>
      <c r="B126" s="6"/>
      <c r="C126" s="6"/>
      <c r="D126" s="5"/>
      <c r="E126" s="6"/>
      <c r="F126" s="6"/>
      <c r="G126" s="6"/>
    </row>
    <row r="127" spans="4:7" s="41" customFormat="1" ht="12.75" customHeight="1">
      <c r="D127" s="72" t="s">
        <v>136</v>
      </c>
      <c r="E127" s="72"/>
      <c r="F127" s="72"/>
      <c r="G127" s="72"/>
    </row>
    <row r="128" spans="4:7" s="42" customFormat="1" ht="11.25">
      <c r="D128" s="73" t="s">
        <v>137</v>
      </c>
      <c r="E128" s="73"/>
      <c r="F128" s="73"/>
      <c r="G128" s="73"/>
    </row>
  </sheetData>
  <sheetProtection/>
  <mergeCells count="35">
    <mergeCell ref="A116:F116"/>
    <mergeCell ref="A117:F117"/>
    <mergeCell ref="D127:G127"/>
    <mergeCell ref="D128:G128"/>
    <mergeCell ref="A112:G112"/>
    <mergeCell ref="A111:F111"/>
    <mergeCell ref="A113:F113"/>
    <mergeCell ref="A114:G114"/>
    <mergeCell ref="A115:F115"/>
    <mergeCell ref="C109:G109"/>
    <mergeCell ref="C84:G84"/>
    <mergeCell ref="C102:G102"/>
    <mergeCell ref="A74:F74"/>
    <mergeCell ref="A83:F83"/>
    <mergeCell ref="A89:F89"/>
    <mergeCell ref="A96:F96"/>
    <mergeCell ref="A101:F101"/>
    <mergeCell ref="A108:F108"/>
    <mergeCell ref="C97:G97"/>
    <mergeCell ref="A65:F65"/>
    <mergeCell ref="A66:G66"/>
    <mergeCell ref="A67:G67"/>
    <mergeCell ref="C68:G68"/>
    <mergeCell ref="C75:G75"/>
    <mergeCell ref="C90:G90"/>
    <mergeCell ref="A64:G64"/>
    <mergeCell ref="A49:F49"/>
    <mergeCell ref="A63:F63"/>
    <mergeCell ref="A4:G4"/>
    <mergeCell ref="A9:G9"/>
    <mergeCell ref="A1:G1"/>
    <mergeCell ref="A5:G5"/>
    <mergeCell ref="A3:G3"/>
    <mergeCell ref="C50:F50"/>
    <mergeCell ref="C10:G10"/>
  </mergeCells>
  <printOptions/>
  <pageMargins left="0.5118110236220472" right="0.31496062992125984" top="0.8661417322834646" bottom="0.8267716535433072" header="0.5905511811023623" footer="0.4330708661417323"/>
  <pageSetup firstPageNumber="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WZDW</dc:creator>
  <cp:keywords/>
  <dc:description/>
  <cp:lastModifiedBy> </cp:lastModifiedBy>
  <cp:lastPrinted>2016-07-15T08:13:05Z</cp:lastPrinted>
  <dcterms:created xsi:type="dcterms:W3CDTF">2008-08-13T10:19:19Z</dcterms:created>
  <dcterms:modified xsi:type="dcterms:W3CDTF">2016-07-15T08:13:29Z</dcterms:modified>
  <cp:category/>
  <cp:version/>
  <cp:contentType/>
  <cp:contentStatus/>
</cp:coreProperties>
</file>